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v-fnc01\finance_users2\PCIC, Med, MH Shared\02 Mental Health\Mental Health 2021-22\Benchmarking and Value\"/>
    </mc:Choice>
  </mc:AlternateContent>
  <xr:revisionPtr revIDLastSave="0" documentId="13_ncr:1_{78B5FE38-853F-4A94-AB8F-17BDAAE7B2D4}" xr6:coauthVersionLast="36" xr6:coauthVersionMax="36" xr10:uidLastSave="{00000000-0000-0000-0000-000000000000}"/>
  <bookViews>
    <workbookView xWindow="0" yWindow="0" windowWidth="19200" windowHeight="7350" xr2:uid="{90FA7FD2-8490-46B6-AFDE-13EA2303F3BF}"/>
  </bookViews>
  <sheets>
    <sheet name="Summary" sheetId="2" r:id="rId1"/>
    <sheet name="Detail" sheetId="1" r:id="rId2"/>
  </sheets>
  <externalReferences>
    <externalReference r:id="rId3"/>
  </externalReferences>
  <definedNames>
    <definedName name="lhb">Detail!$B$7</definedName>
    <definedName name="submitorg">[1]Summary!$C$3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L7" i="1"/>
  <c r="D7" i="1" s="1"/>
  <c r="B12" i="2"/>
  <c r="B9" i="2" l="1"/>
  <c r="B8" i="2"/>
  <c r="B7" i="2"/>
  <c r="B6" i="2"/>
  <c r="B10" i="2"/>
  <c r="D35" i="1" l="1"/>
  <c r="D6" i="2" s="1"/>
  <c r="D38" i="1"/>
  <c r="D9" i="2" s="1"/>
  <c r="D37" i="1"/>
  <c r="D8" i="2" s="1"/>
  <c r="D36" i="1"/>
  <c r="D7" i="2" s="1"/>
  <c r="D34" i="1"/>
  <c r="D10" i="2" s="1"/>
  <c r="D23" i="1"/>
  <c r="C9" i="2" s="1"/>
  <c r="D22" i="1"/>
  <c r="C8" i="2" s="1"/>
  <c r="D21" i="1"/>
  <c r="C7" i="2" s="1"/>
  <c r="D20" i="1"/>
  <c r="C6" i="2" s="1"/>
  <c r="D19" i="1"/>
  <c r="C10" i="2" s="1"/>
</calcChain>
</file>

<file path=xl/sharedStrings.xml><?xml version="1.0" encoding="utf-8"?>
<sst xmlns="http://schemas.openxmlformats.org/spreadsheetml/2006/main" count="84" uniqueCount="34">
  <si>
    <t>1. How much did your Health Board receive in direct funding from Welsh Government budgets for mental health provision in 2018-19, 2019-20 and 2020-21?</t>
  </si>
  <si>
    <t>2. In these years, please provide a breakdown of where your Health Board spent this funding - e.g. dementia provision, Child and Adolescent Mental Health Services, in-patient services etc.”</t>
  </si>
  <si>
    <t>Programme budget categories</t>
  </si>
  <si>
    <t>Total</t>
  </si>
  <si>
    <t>Hospital Care Services</t>
  </si>
  <si>
    <t>Community</t>
  </si>
  <si>
    <t>Acute
(Incl. A&amp;E)</t>
  </si>
  <si>
    <t>Mental Health</t>
  </si>
  <si>
    <t>Learning Disabilities</t>
  </si>
  <si>
    <t>Mental health problems</t>
  </si>
  <si>
    <t>05A</t>
  </si>
  <si>
    <t>General mental illness</t>
  </si>
  <si>
    <t>05B</t>
  </si>
  <si>
    <t>Elderly mental illness</t>
  </si>
  <si>
    <t>05D</t>
  </si>
  <si>
    <t>Child &amp; adolescent mental health services</t>
  </si>
  <si>
    <t>05X</t>
  </si>
  <si>
    <t>Other mental health problems</t>
  </si>
  <si>
    <t>20-21</t>
  </si>
  <si>
    <t>19/20</t>
  </si>
  <si>
    <t>Acute 
(Incl. A&amp;E)</t>
  </si>
  <si>
    <t>18/19</t>
  </si>
  <si>
    <t>Primary Care</t>
  </si>
  <si>
    <t>CHC (WCR1 PC section)</t>
  </si>
  <si>
    <t>Voluntary sector</t>
  </si>
  <si>
    <t>From WCR13 but is our costs</t>
  </si>
  <si>
    <t>From WCR3</t>
  </si>
  <si>
    <t>2018-19 £m</t>
  </si>
  <si>
    <t>2019-20 £m</t>
  </si>
  <si>
    <t>2020-21 £m</t>
  </si>
  <si>
    <t>Other mental health</t>
  </si>
  <si>
    <t xml:space="preserve">1 - Mental Health </t>
  </si>
  <si>
    <t>2 - Funding</t>
  </si>
  <si>
    <t>CAMHs Provided by Cwm Taf to C&amp;V in 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</si>
</sst>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6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3" borderId="6" xfId="0" applyNumberFormat="1" applyFont="1" applyFill="1" applyBorder="1" applyAlignment="1">
      <alignment horizontal="center"/>
    </xf>
    <xf numFmtId="0" fontId="3" fillId="3" borderId="6" xfId="0" applyNumberFormat="1" applyFont="1" applyFill="1" applyBorder="1"/>
    <xf numFmtId="0" fontId="6" fillId="0" borderId="6" xfId="0" applyNumberFormat="1" applyFont="1" applyFill="1" applyBorder="1" applyAlignment="1">
      <alignment horizontal="center"/>
    </xf>
    <xf numFmtId="0" fontId="6" fillId="0" borderId="6" xfId="0" applyNumberFormat="1" applyFont="1" applyFill="1" applyBorder="1"/>
    <xf numFmtId="0" fontId="0" fillId="0" borderId="0" xfId="0" applyAlignment="1">
      <alignment horizontal="center" wrapText="1"/>
    </xf>
    <xf numFmtId="0" fontId="4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/>
    </xf>
    <xf numFmtId="0" fontId="5" fillId="3" borderId="6" xfId="0" applyNumberFormat="1" applyFont="1" applyFill="1" applyBorder="1"/>
    <xf numFmtId="164" fontId="0" fillId="0" borderId="0" xfId="0" applyNumberFormat="1"/>
    <xf numFmtId="164" fontId="5" fillId="2" borderId="1" xfId="1" applyNumberFormat="1" applyFont="1" applyFill="1" applyBorder="1" applyAlignment="1">
      <alignment horizontal="center" vertical="center" wrapText="1"/>
    </xf>
    <xf numFmtId="164" fontId="6" fillId="3" borderId="6" xfId="2" applyNumberFormat="1" applyFont="1" applyFill="1" applyBorder="1"/>
    <xf numFmtId="164" fontId="6" fillId="0" borderId="6" xfId="2" applyNumberFormat="1" applyFont="1" applyFill="1" applyBorder="1"/>
    <xf numFmtId="164" fontId="0" fillId="0" borderId="0" xfId="2" applyNumberFormat="1" applyFont="1"/>
    <xf numFmtId="164" fontId="3" fillId="2" borderId="1" xfId="2" applyNumberFormat="1" applyFont="1" applyFill="1" applyBorder="1" applyAlignment="1">
      <alignment horizontal="center" vertical="center" wrapText="1"/>
    </xf>
    <xf numFmtId="164" fontId="4" fillId="3" borderId="6" xfId="2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164" fontId="4" fillId="0" borderId="0" xfId="2" applyNumberFormat="1" applyFont="1" applyFill="1" applyBorder="1"/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center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5" xfId="0" applyNumberFormat="1" applyFont="1" applyFill="1" applyBorder="1" applyAlignment="1">
      <alignment horizontal="left" vertical="center" wrapText="1"/>
    </xf>
    <xf numFmtId="164" fontId="0" fillId="0" borderId="6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164" fontId="5" fillId="2" borderId="4" xfId="1" applyNumberFormat="1" applyFont="1" applyFill="1" applyBorder="1" applyAlignment="1">
      <alignment horizontal="center" vertical="center" wrapText="1"/>
    </xf>
    <xf numFmtId="166" fontId="6" fillId="3" borderId="6" xfId="2" applyNumberFormat="1" applyFont="1" applyFill="1" applyBorder="1"/>
    <xf numFmtId="166" fontId="6" fillId="0" borderId="6" xfId="2" applyNumberFormat="1" applyFont="1" applyFill="1" applyBorder="1"/>
  </cellXfs>
  <cellStyles count="5">
    <cellStyle name="Comma" xfId="1" builtinId="3"/>
    <cellStyle name="Currency" xfId="2" builtinId="4"/>
    <cellStyle name="Normal" xfId="0" builtinId="0"/>
    <cellStyle name="Normal 2" xfId="3" xr:uid="{96083C5D-1302-465F-B1FE-B26A36D07831}"/>
    <cellStyle name="Percent 2" xfId="4" xr:uid="{05091CCE-1650-46D2-8B05-95DD7CA9A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/Costing/2020-2021/COSTING%20RETURNS/SUBMISSIONS_FINAL/WCR/WCR1_202021_CV_Submission_v2_01-10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"/>
      <sheetName val="Version Control"/>
      <sheetName val="Validation Summary"/>
      <sheetName val="Validation"/>
      <sheetName val="Outliers"/>
      <sheetName val="Variance Analysis"/>
      <sheetName val="Summary"/>
      <sheetName val="Metrics"/>
      <sheetName val="COVID"/>
      <sheetName val="APC"/>
      <sheetName val="Non-APC "/>
      <sheetName val="Critical Care "/>
      <sheetName val="EU"/>
      <sheetName val="Community"/>
      <sheetName val="Primary &amp; Other Providers"/>
      <sheetName val="IP Columns"/>
      <sheetName val="WCR1"/>
      <sheetName val="WCR1LY"/>
      <sheetName val="Code Lookup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C3" t="str">
            <v>CVUHB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5CA1-3B49-4D40-A341-F6276CE17ED6}">
  <dimension ref="A1:D12"/>
  <sheetViews>
    <sheetView tabSelected="1" workbookViewId="0">
      <selection activeCell="D19" sqref="D19"/>
    </sheetView>
  </sheetViews>
  <sheetFormatPr defaultRowHeight="15" x14ac:dyDescent="0.25"/>
  <cols>
    <col min="1" max="1" width="34.85546875" bestFit="1" customWidth="1"/>
    <col min="2" max="4" width="11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4" spans="1:4" x14ac:dyDescent="0.25">
      <c r="A4" s="33" t="s">
        <v>2</v>
      </c>
      <c r="B4" s="22" t="s">
        <v>27</v>
      </c>
      <c r="C4" s="22" t="s">
        <v>28</v>
      </c>
      <c r="D4" s="22" t="s">
        <v>29</v>
      </c>
    </row>
    <row r="5" spans="1:4" x14ac:dyDescent="0.25">
      <c r="A5" s="34"/>
      <c r="B5" s="23"/>
      <c r="C5" s="23"/>
      <c r="D5" s="23"/>
    </row>
    <row r="6" spans="1:4" x14ac:dyDescent="0.25">
      <c r="A6" s="5" t="s">
        <v>11</v>
      </c>
      <c r="B6" s="41">
        <f>Detail!D8/1000000</f>
        <v>56.659653921735625</v>
      </c>
      <c r="C6" s="41">
        <f>Detail!D20/1000000</f>
        <v>60.193821824122587</v>
      </c>
      <c r="D6" s="41">
        <f>Detail!D35/1000000</f>
        <v>69.468896370220591</v>
      </c>
    </row>
    <row r="7" spans="1:4" x14ac:dyDescent="0.25">
      <c r="A7" s="5" t="s">
        <v>13</v>
      </c>
      <c r="B7" s="41">
        <f>Detail!D9/1000000</f>
        <v>33.347587251517226</v>
      </c>
      <c r="C7" s="41">
        <f>Detail!D21/1000000</f>
        <v>34.805607308973052</v>
      </c>
      <c r="D7" s="41">
        <f>Detail!D36/1000000</f>
        <v>38.962097437627101</v>
      </c>
    </row>
    <row r="8" spans="1:4" x14ac:dyDescent="0.25">
      <c r="A8" s="5" t="s">
        <v>15</v>
      </c>
      <c r="B8" s="41">
        <f>Detail!D10/1000000</f>
        <v>5.7958081984197891</v>
      </c>
      <c r="C8" s="41">
        <f>Detail!D22/1000000</f>
        <v>6.6588951591788774</v>
      </c>
      <c r="D8" s="41">
        <f>Detail!D37/1000000</f>
        <v>8.1699366211472082</v>
      </c>
    </row>
    <row r="9" spans="1:4" x14ac:dyDescent="0.25">
      <c r="A9" s="5" t="s">
        <v>30</v>
      </c>
      <c r="B9" s="41">
        <f>Detail!D11/1000000</f>
        <v>16.759499940786959</v>
      </c>
      <c r="C9" s="41">
        <f>Detail!D23/1000000</f>
        <v>18.610012315193696</v>
      </c>
      <c r="D9" s="41">
        <f>Detail!D38/1000000</f>
        <v>23.50602158579775</v>
      </c>
    </row>
    <row r="10" spans="1:4" x14ac:dyDescent="0.25">
      <c r="A10" s="11" t="s">
        <v>31</v>
      </c>
      <c r="B10" s="40">
        <f>Detail!D7/1000000</f>
        <v>112.56254931245961</v>
      </c>
      <c r="C10" s="40">
        <f>Detail!D19/1000000</f>
        <v>120.26833660746823</v>
      </c>
      <c r="D10" s="40">
        <f>Detail!D34/1000000</f>
        <v>140.10695201479265</v>
      </c>
    </row>
    <row r="12" spans="1:4" x14ac:dyDescent="0.25">
      <c r="A12" s="11" t="s">
        <v>32</v>
      </c>
      <c r="B12" s="40">
        <f>108.471</f>
        <v>108.471</v>
      </c>
      <c r="C12" s="40">
        <v>112.514</v>
      </c>
      <c r="D12" s="40">
        <v>116.178</v>
      </c>
    </row>
  </sheetData>
  <mergeCells count="4">
    <mergeCell ref="A4:A5"/>
    <mergeCell ref="B4:B5"/>
    <mergeCell ref="C4:C5"/>
    <mergeCell ref="D4:D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E3BE-341B-497C-8767-008928EC8214}">
  <sheetPr>
    <pageSetUpPr fitToPage="1"/>
  </sheetPr>
  <dimension ref="A1:L41"/>
  <sheetViews>
    <sheetView topLeftCell="A4" workbookViewId="0">
      <selection activeCell="Q15" sqref="Q15"/>
    </sheetView>
  </sheetViews>
  <sheetFormatPr defaultRowHeight="15" x14ac:dyDescent="0.25"/>
  <cols>
    <col min="1" max="1" width="16.85546875" customWidth="1"/>
    <col min="3" max="3" width="42.140625" bestFit="1" customWidth="1"/>
    <col min="4" max="4" width="19" style="12" bestFit="1" customWidth="1"/>
    <col min="5" max="6" width="14.85546875" style="12" bestFit="1" customWidth="1"/>
    <col min="7" max="7" width="13.5703125" style="12" customWidth="1"/>
    <col min="8" max="11" width="14.7109375" style="12" customWidth="1"/>
    <col min="12" max="12" width="12.28515625" customWidth="1"/>
  </cols>
  <sheetData>
    <row r="1" spans="1:12" ht="15.75" x14ac:dyDescent="0.25">
      <c r="A1" s="1" t="s">
        <v>0</v>
      </c>
    </row>
    <row r="2" spans="1:12" ht="15.75" x14ac:dyDescent="0.25">
      <c r="A2" s="1" t="s">
        <v>1</v>
      </c>
    </row>
    <row r="3" spans="1:12" ht="15.75" x14ac:dyDescent="0.25">
      <c r="A3" s="1"/>
    </row>
    <row r="4" spans="1:12" ht="21" customHeight="1" x14ac:dyDescent="0.25">
      <c r="A4" s="36" t="s">
        <v>26</v>
      </c>
      <c r="B4" s="36"/>
      <c r="C4" s="36"/>
      <c r="D4" s="36"/>
      <c r="E4" s="36"/>
      <c r="F4" s="36"/>
      <c r="G4" s="36"/>
      <c r="H4" s="36"/>
      <c r="I4" s="35" t="s">
        <v>25</v>
      </c>
      <c r="J4" s="35"/>
      <c r="K4" s="35"/>
    </row>
    <row r="5" spans="1:12" x14ac:dyDescent="0.25">
      <c r="A5" s="31" t="s">
        <v>21</v>
      </c>
      <c r="B5" s="31"/>
      <c r="C5" s="33" t="s">
        <v>2</v>
      </c>
      <c r="D5" s="22" t="s">
        <v>3</v>
      </c>
      <c r="E5" s="37" t="s">
        <v>4</v>
      </c>
      <c r="F5" s="38"/>
      <c r="G5" s="39"/>
      <c r="H5" s="22" t="s">
        <v>5</v>
      </c>
      <c r="I5" s="22" t="s">
        <v>22</v>
      </c>
      <c r="J5" s="22" t="s">
        <v>23</v>
      </c>
      <c r="K5" s="22" t="s">
        <v>24</v>
      </c>
      <c r="L5" s="22" t="s">
        <v>33</v>
      </c>
    </row>
    <row r="6" spans="1:12" ht="39" customHeight="1" x14ac:dyDescent="0.25">
      <c r="A6" s="32"/>
      <c r="B6" s="32"/>
      <c r="C6" s="34"/>
      <c r="D6" s="23"/>
      <c r="E6" s="13" t="s">
        <v>20</v>
      </c>
      <c r="F6" s="13" t="s">
        <v>7</v>
      </c>
      <c r="G6" s="13" t="s">
        <v>8</v>
      </c>
      <c r="H6" s="23"/>
      <c r="I6" s="23"/>
      <c r="J6" s="23"/>
      <c r="K6" s="23"/>
      <c r="L6" s="23"/>
    </row>
    <row r="7" spans="1:12" x14ac:dyDescent="0.25">
      <c r="A7" s="10"/>
      <c r="B7" s="10" t="s">
        <v>3</v>
      </c>
      <c r="C7" s="11" t="s">
        <v>9</v>
      </c>
      <c r="D7" s="14">
        <f>SUM(E7:L7)</f>
        <v>112562549.3124596</v>
      </c>
      <c r="E7" s="14">
        <v>5391717.3967859168</v>
      </c>
      <c r="F7" s="14">
        <v>43712211.769126005</v>
      </c>
      <c r="G7" s="14">
        <v>0</v>
      </c>
      <c r="H7" s="14">
        <v>28211975.947583605</v>
      </c>
      <c r="I7" s="14">
        <v>8192688.2158523109</v>
      </c>
      <c r="J7" s="14">
        <v>22080333.570902299</v>
      </c>
      <c r="K7" s="14">
        <v>1703276.4122094598</v>
      </c>
      <c r="L7" s="14">
        <f>SUM(L8:L11)</f>
        <v>3270346</v>
      </c>
    </row>
    <row r="8" spans="1:12" x14ac:dyDescent="0.25">
      <c r="A8" s="4"/>
      <c r="B8" s="4" t="s">
        <v>10</v>
      </c>
      <c r="C8" s="5" t="s">
        <v>11</v>
      </c>
      <c r="D8" s="15">
        <f t="shared" ref="D8:D11" si="0">SUM(E8:L8)</f>
        <v>56659653.921735622</v>
      </c>
      <c r="E8" s="15">
        <v>369561.35797667503</v>
      </c>
      <c r="F8" s="15">
        <v>21497376.659411013</v>
      </c>
      <c r="G8" s="15">
        <v>0</v>
      </c>
      <c r="H8" s="15">
        <v>15439331.962531433</v>
      </c>
      <c r="I8" s="15">
        <v>1947553.6761956818</v>
      </c>
      <c r="J8" s="15">
        <v>16219300.703456789</v>
      </c>
      <c r="K8" s="15">
        <v>1186529.5621640279</v>
      </c>
      <c r="L8" s="15">
        <v>0</v>
      </c>
    </row>
    <row r="9" spans="1:12" s="6" customFormat="1" ht="18.75" customHeight="1" x14ac:dyDescent="0.25">
      <c r="A9" s="4"/>
      <c r="B9" s="4" t="s">
        <v>12</v>
      </c>
      <c r="C9" s="5" t="s">
        <v>13</v>
      </c>
      <c r="D9" s="15">
        <f t="shared" si="0"/>
        <v>33347587.251517229</v>
      </c>
      <c r="E9" s="15">
        <v>3935545.2221023664</v>
      </c>
      <c r="F9" s="15">
        <v>16828844.176758993</v>
      </c>
      <c r="G9" s="15">
        <v>0</v>
      </c>
      <c r="H9" s="15">
        <v>5771586.2721830206</v>
      </c>
      <c r="I9" s="15">
        <v>790219.17590448353</v>
      </c>
      <c r="J9" s="15">
        <v>5861032.8674455089</v>
      </c>
      <c r="K9" s="15">
        <v>160359.53712285525</v>
      </c>
      <c r="L9" s="15">
        <v>0</v>
      </c>
    </row>
    <row r="10" spans="1:12" s="6" customFormat="1" ht="34.5" customHeight="1" x14ac:dyDescent="0.25">
      <c r="A10" s="4"/>
      <c r="B10" s="4" t="s">
        <v>14</v>
      </c>
      <c r="C10" s="5" t="s">
        <v>15</v>
      </c>
      <c r="D10" s="15">
        <f t="shared" si="0"/>
        <v>5795808.1984197889</v>
      </c>
      <c r="E10" s="15">
        <v>40606.537013001631</v>
      </c>
      <c r="F10" s="15">
        <v>472.67764699999998</v>
      </c>
      <c r="G10" s="15">
        <v>0</v>
      </c>
      <c r="H10" s="15">
        <v>1885484.7051359999</v>
      </c>
      <c r="I10" s="15">
        <v>530471.45618571737</v>
      </c>
      <c r="J10" s="15">
        <v>0</v>
      </c>
      <c r="K10" s="15">
        <v>68426.822438069517</v>
      </c>
      <c r="L10" s="15">
        <v>3270346</v>
      </c>
    </row>
    <row r="11" spans="1:12" s="6" customFormat="1" x14ac:dyDescent="0.25">
      <c r="A11" s="4"/>
      <c r="B11" s="4" t="s">
        <v>16</v>
      </c>
      <c r="C11" s="5" t="s">
        <v>17</v>
      </c>
      <c r="D11" s="15">
        <f t="shared" si="0"/>
        <v>16759499.94078696</v>
      </c>
      <c r="E11" s="15">
        <v>1046004.2796938736</v>
      </c>
      <c r="F11" s="15">
        <v>5385518.2553090006</v>
      </c>
      <c r="G11" s="15">
        <v>0</v>
      </c>
      <c r="H11" s="15">
        <v>5115573.0077331504</v>
      </c>
      <c r="I11" s="15">
        <v>4924443.9075664273</v>
      </c>
      <c r="J11" s="15">
        <v>0</v>
      </c>
      <c r="K11" s="15">
        <v>287960.49048450694</v>
      </c>
      <c r="L11" s="15">
        <v>0</v>
      </c>
    </row>
    <row r="12" spans="1:12" x14ac:dyDescent="0.25">
      <c r="D12" s="16"/>
      <c r="E12" s="16"/>
      <c r="F12" s="16"/>
      <c r="G12" s="16"/>
      <c r="H12" s="16"/>
      <c r="I12" s="16"/>
      <c r="J12" s="16"/>
      <c r="K12" s="16"/>
    </row>
    <row r="13" spans="1:12" x14ac:dyDescent="0.25">
      <c r="D13" s="16"/>
      <c r="E13" s="16"/>
      <c r="F13" s="16"/>
      <c r="G13" s="16"/>
      <c r="H13" s="16"/>
      <c r="I13" s="16"/>
      <c r="J13" s="16"/>
      <c r="K13" s="16"/>
    </row>
    <row r="14" spans="1:12" x14ac:dyDescent="0.25">
      <c r="D14" s="16"/>
      <c r="E14" s="16"/>
      <c r="F14" s="16"/>
      <c r="G14" s="16"/>
      <c r="H14" s="16"/>
      <c r="I14" s="16"/>
      <c r="J14" s="16"/>
      <c r="K14" s="16"/>
    </row>
    <row r="15" spans="1:12" x14ac:dyDescent="0.25">
      <c r="D15" s="16"/>
      <c r="E15" s="16"/>
      <c r="F15" s="16"/>
      <c r="G15" s="16"/>
      <c r="H15" s="16"/>
      <c r="I15" s="16"/>
      <c r="J15" s="16"/>
      <c r="K15" s="16"/>
    </row>
    <row r="16" spans="1:12" ht="15.75" x14ac:dyDescent="0.25">
      <c r="A16" s="36" t="s">
        <v>26</v>
      </c>
      <c r="B16" s="36"/>
      <c r="C16" s="36"/>
      <c r="D16" s="36"/>
      <c r="E16" s="36"/>
      <c r="F16" s="36"/>
      <c r="G16" s="36"/>
      <c r="H16" s="36"/>
      <c r="I16" s="35" t="s">
        <v>25</v>
      </c>
      <c r="J16" s="35"/>
      <c r="K16" s="35"/>
    </row>
    <row r="17" spans="1:11" x14ac:dyDescent="0.25">
      <c r="A17" s="26" t="s">
        <v>19</v>
      </c>
      <c r="B17" s="8"/>
      <c r="C17" s="8" t="s">
        <v>2</v>
      </c>
      <c r="D17" s="24" t="s">
        <v>3</v>
      </c>
      <c r="E17" s="28" t="s">
        <v>4</v>
      </c>
      <c r="F17" s="29"/>
      <c r="G17" s="30"/>
      <c r="H17" s="24" t="s">
        <v>5</v>
      </c>
      <c r="I17" s="22" t="s">
        <v>22</v>
      </c>
      <c r="J17" s="22" t="s">
        <v>23</v>
      </c>
      <c r="K17" s="22" t="s">
        <v>24</v>
      </c>
    </row>
    <row r="18" spans="1:11" ht="45.6" customHeight="1" x14ac:dyDescent="0.25">
      <c r="A18" s="27"/>
      <c r="B18" s="9"/>
      <c r="C18" s="9"/>
      <c r="D18" s="25"/>
      <c r="E18" s="17" t="s">
        <v>6</v>
      </c>
      <c r="F18" s="17" t="s">
        <v>7</v>
      </c>
      <c r="G18" s="17" t="s">
        <v>8</v>
      </c>
      <c r="H18" s="25"/>
      <c r="I18" s="23"/>
      <c r="J18" s="23"/>
      <c r="K18" s="23"/>
    </row>
    <row r="19" spans="1:11" x14ac:dyDescent="0.25">
      <c r="A19" s="2"/>
      <c r="B19" s="2" t="s">
        <v>3</v>
      </c>
      <c r="C19" s="3" t="s">
        <v>9</v>
      </c>
      <c r="D19" s="18">
        <f t="shared" ref="D19:D23" si="1">SUM(E19:K19)</f>
        <v>120268336.60746823</v>
      </c>
      <c r="E19" s="18">
        <v>12711830.306494489</v>
      </c>
      <c r="F19" s="18">
        <v>39329426.351392999</v>
      </c>
      <c r="G19" s="18">
        <v>0</v>
      </c>
      <c r="H19" s="18">
        <v>33393574.936408602</v>
      </c>
      <c r="I19" s="14">
        <v>9861434.4005981795</v>
      </c>
      <c r="J19" s="14">
        <v>23037269.212608989</v>
      </c>
      <c r="K19" s="14">
        <v>1934801.3999649545</v>
      </c>
    </row>
    <row r="20" spans="1:11" x14ac:dyDescent="0.25">
      <c r="A20" s="4"/>
      <c r="B20" s="4" t="s">
        <v>10</v>
      </c>
      <c r="C20" s="5" t="s">
        <v>11</v>
      </c>
      <c r="D20" s="15">
        <f t="shared" si="1"/>
        <v>60193821.824122585</v>
      </c>
      <c r="E20" s="15">
        <v>4429395.2085900754</v>
      </c>
      <c r="F20" s="15">
        <v>17865377.801766001</v>
      </c>
      <c r="G20" s="15">
        <v>0</v>
      </c>
      <c r="H20" s="15">
        <v>16718660.386068719</v>
      </c>
      <c r="I20" s="15">
        <v>1962541.1609703775</v>
      </c>
      <c r="J20" s="15">
        <v>17711160.896114126</v>
      </c>
      <c r="K20" s="15">
        <v>1506686.370613293</v>
      </c>
    </row>
    <row r="21" spans="1:11" x14ac:dyDescent="0.25">
      <c r="A21" s="4"/>
      <c r="B21" s="4" t="s">
        <v>12</v>
      </c>
      <c r="C21" s="5" t="s">
        <v>13</v>
      </c>
      <c r="D21" s="15">
        <f t="shared" si="1"/>
        <v>34805607.308973052</v>
      </c>
      <c r="E21" s="15">
        <v>5475500.920681173</v>
      </c>
      <c r="F21" s="15">
        <v>15815686.90497</v>
      </c>
      <c r="G21" s="15">
        <v>0</v>
      </c>
      <c r="H21" s="15">
        <v>5823644.1820959151</v>
      </c>
      <c r="I21" s="15">
        <v>2256925.3932122961</v>
      </c>
      <c r="J21" s="15">
        <v>5326108.3164948663</v>
      </c>
      <c r="K21" s="15">
        <v>107741.59151880471</v>
      </c>
    </row>
    <row r="22" spans="1:11" x14ac:dyDescent="0.25">
      <c r="A22" s="4"/>
      <c r="B22" s="4" t="s">
        <v>14</v>
      </c>
      <c r="C22" s="5" t="s">
        <v>15</v>
      </c>
      <c r="D22" s="15">
        <f t="shared" si="1"/>
        <v>6658895.1591788772</v>
      </c>
      <c r="E22" s="15">
        <v>1558108.6032807408</v>
      </c>
      <c r="F22" s="15">
        <v>0</v>
      </c>
      <c r="G22" s="15">
        <v>0</v>
      </c>
      <c r="H22" s="15">
        <v>4511404.224969117</v>
      </c>
      <c r="I22" s="15">
        <v>505105.92333032365</v>
      </c>
      <c r="J22" s="15">
        <v>0</v>
      </c>
      <c r="K22" s="15">
        <v>84276.407598696154</v>
      </c>
    </row>
    <row r="23" spans="1:11" x14ac:dyDescent="0.25">
      <c r="A23" s="4"/>
      <c r="B23" s="4" t="s">
        <v>16</v>
      </c>
      <c r="C23" s="5" t="s">
        <v>17</v>
      </c>
      <c r="D23" s="15">
        <f t="shared" si="1"/>
        <v>18610012.315193698</v>
      </c>
      <c r="E23" s="15">
        <v>1248825.5739425011</v>
      </c>
      <c r="F23" s="15">
        <v>5648361.6446570009</v>
      </c>
      <c r="G23" s="15">
        <v>0</v>
      </c>
      <c r="H23" s="15">
        <v>6339866.1432748511</v>
      </c>
      <c r="I23" s="15">
        <v>5136861.9230851838</v>
      </c>
      <c r="J23" s="15">
        <v>0</v>
      </c>
      <c r="K23" s="15">
        <v>236097.03023416069</v>
      </c>
    </row>
    <row r="24" spans="1:11" s="7" customFormat="1" ht="12.75" x14ac:dyDescent="0.2">
      <c r="A24" s="19"/>
      <c r="B24" s="19"/>
      <c r="C24" s="20"/>
      <c r="D24" s="21"/>
      <c r="E24" s="21"/>
      <c r="F24" s="21"/>
      <c r="G24" s="21"/>
      <c r="H24" s="21"/>
      <c r="I24" s="21"/>
      <c r="J24" s="21"/>
      <c r="K24" s="21"/>
    </row>
    <row r="25" spans="1:11" s="7" customFormat="1" ht="12.75" x14ac:dyDescent="0.2">
      <c r="A25" s="19"/>
      <c r="B25" s="19"/>
      <c r="C25" s="20"/>
      <c r="D25" s="21"/>
      <c r="E25" s="21"/>
      <c r="F25" s="21"/>
      <c r="G25" s="21"/>
      <c r="H25" s="21"/>
      <c r="I25" s="21"/>
      <c r="J25" s="21"/>
      <c r="K25" s="21"/>
    </row>
    <row r="26" spans="1:11" s="7" customFormat="1" ht="12.75" x14ac:dyDescent="0.2">
      <c r="A26" s="19"/>
      <c r="B26" s="19"/>
      <c r="C26" s="20"/>
      <c r="D26" s="21"/>
      <c r="E26" s="21"/>
      <c r="F26" s="21"/>
      <c r="G26" s="21"/>
      <c r="H26" s="21"/>
      <c r="I26" s="21"/>
      <c r="J26" s="21"/>
      <c r="K26" s="21"/>
    </row>
    <row r="27" spans="1:11" s="7" customFormat="1" ht="12.75" x14ac:dyDescent="0.2">
      <c r="A27" s="19"/>
      <c r="B27" s="19"/>
      <c r="C27" s="20"/>
      <c r="D27" s="21"/>
      <c r="E27" s="21"/>
      <c r="F27" s="21"/>
      <c r="G27" s="21"/>
      <c r="H27" s="21"/>
      <c r="I27" s="21"/>
      <c r="J27" s="21"/>
      <c r="K27" s="21"/>
    </row>
    <row r="28" spans="1:11" s="7" customFormat="1" ht="12.75" x14ac:dyDescent="0.2">
      <c r="A28" s="19"/>
      <c r="B28" s="19"/>
      <c r="C28" s="20"/>
      <c r="D28" s="21"/>
      <c r="E28" s="21"/>
      <c r="F28" s="21"/>
      <c r="G28" s="21"/>
      <c r="H28" s="21"/>
      <c r="I28" s="21"/>
      <c r="J28" s="21"/>
      <c r="K28" s="21"/>
    </row>
    <row r="29" spans="1:11" s="7" customFormat="1" ht="12.75" x14ac:dyDescent="0.2">
      <c r="A29" s="19"/>
      <c r="B29" s="19"/>
      <c r="C29" s="20"/>
      <c r="D29" s="21"/>
      <c r="E29" s="21"/>
      <c r="F29" s="21"/>
      <c r="G29" s="21"/>
      <c r="H29" s="21"/>
      <c r="I29" s="21"/>
      <c r="J29" s="21"/>
      <c r="K29" s="21"/>
    </row>
    <row r="30" spans="1:11" ht="23.25" customHeight="1" x14ac:dyDescent="0.25">
      <c r="D30" s="16"/>
      <c r="E30" s="16"/>
      <c r="F30" s="16"/>
      <c r="G30" s="16"/>
      <c r="H30" s="16"/>
      <c r="I30" s="16"/>
      <c r="J30" s="16"/>
      <c r="K30" s="16"/>
    </row>
    <row r="31" spans="1:11" ht="15.75" customHeight="1" x14ac:dyDescent="0.25">
      <c r="A31" s="36" t="s">
        <v>26</v>
      </c>
      <c r="B31" s="36"/>
      <c r="C31" s="36"/>
      <c r="D31" s="36"/>
      <c r="E31" s="36"/>
      <c r="F31" s="36"/>
      <c r="G31" s="36"/>
      <c r="H31" s="36"/>
      <c r="I31" s="35" t="s">
        <v>25</v>
      </c>
      <c r="J31" s="35"/>
      <c r="K31" s="35"/>
    </row>
    <row r="32" spans="1:11" x14ac:dyDescent="0.25">
      <c r="A32" s="26" t="s">
        <v>18</v>
      </c>
      <c r="B32" s="26"/>
      <c r="C32" s="26" t="s">
        <v>2</v>
      </c>
      <c r="D32" s="24" t="s">
        <v>3</v>
      </c>
      <c r="E32" s="28" t="s">
        <v>4</v>
      </c>
      <c r="F32" s="29"/>
      <c r="G32" s="30"/>
      <c r="H32" s="24" t="s">
        <v>5</v>
      </c>
      <c r="I32" s="22" t="s">
        <v>22</v>
      </c>
      <c r="J32" s="22" t="s">
        <v>23</v>
      </c>
      <c r="K32" s="22" t="s">
        <v>24</v>
      </c>
    </row>
    <row r="33" spans="1:11" ht="25.5" x14ac:dyDescent="0.25">
      <c r="A33" s="27"/>
      <c r="B33" s="27"/>
      <c r="C33" s="27"/>
      <c r="D33" s="25"/>
      <c r="E33" s="17" t="s">
        <v>6</v>
      </c>
      <c r="F33" s="17" t="s">
        <v>7</v>
      </c>
      <c r="G33" s="17" t="s">
        <v>8</v>
      </c>
      <c r="H33" s="25"/>
      <c r="I33" s="23"/>
      <c r="J33" s="23"/>
      <c r="K33" s="23"/>
    </row>
    <row r="34" spans="1:11" x14ac:dyDescent="0.25">
      <c r="A34" s="2"/>
      <c r="B34" s="2" t="s">
        <v>3</v>
      </c>
      <c r="C34" s="3" t="s">
        <v>9</v>
      </c>
      <c r="D34" s="18">
        <f t="shared" ref="D34:D38" si="2">SUM(E34:K34)</f>
        <v>140106952.01479265</v>
      </c>
      <c r="E34" s="18">
        <v>7220474.7730786074</v>
      </c>
      <c r="F34" s="18">
        <v>56097319.853676051</v>
      </c>
      <c r="G34" s="18">
        <v>0</v>
      </c>
      <c r="H34" s="18">
        <v>39545904.897605024</v>
      </c>
      <c r="I34" s="14">
        <v>10847048.582053991</v>
      </c>
      <c r="J34" s="14">
        <v>23872723.595189087</v>
      </c>
      <c r="K34" s="14">
        <v>2523480.3131898879</v>
      </c>
    </row>
    <row r="35" spans="1:11" x14ac:dyDescent="0.25">
      <c r="A35" s="4"/>
      <c r="B35" s="4" t="s">
        <v>10</v>
      </c>
      <c r="C35" s="5" t="s">
        <v>11</v>
      </c>
      <c r="D35" s="15">
        <f t="shared" si="2"/>
        <v>69468896.370220587</v>
      </c>
      <c r="E35" s="15">
        <v>462696.08148803934</v>
      </c>
      <c r="F35" s="15">
        <v>25980280.11088603</v>
      </c>
      <c r="G35" s="15">
        <v>0</v>
      </c>
      <c r="H35" s="15">
        <v>20456460.131151754</v>
      </c>
      <c r="I35" s="15">
        <v>1307976.7236032793</v>
      </c>
      <c r="J35" s="15">
        <v>19451780.944138702</v>
      </c>
      <c r="K35" s="15">
        <v>1809702.3789527793</v>
      </c>
    </row>
    <row r="36" spans="1:11" x14ac:dyDescent="0.25">
      <c r="A36" s="4"/>
      <c r="B36" s="4" t="s">
        <v>12</v>
      </c>
      <c r="C36" s="5" t="s">
        <v>13</v>
      </c>
      <c r="D36" s="15">
        <f t="shared" si="2"/>
        <v>38962097.437627099</v>
      </c>
      <c r="E36" s="15">
        <v>4602282.8060008921</v>
      </c>
      <c r="F36" s="15">
        <v>21607241.312467013</v>
      </c>
      <c r="G36" s="15">
        <v>0</v>
      </c>
      <c r="H36" s="15">
        <v>6899710.4968592059</v>
      </c>
      <c r="I36" s="15">
        <v>1352111.4850165599</v>
      </c>
      <c r="J36" s="15">
        <v>4359868.3338887244</v>
      </c>
      <c r="K36" s="15">
        <v>140883.00339470373</v>
      </c>
    </row>
    <row r="37" spans="1:11" x14ac:dyDescent="0.25">
      <c r="A37" s="4"/>
      <c r="B37" s="4" t="s">
        <v>14</v>
      </c>
      <c r="C37" s="5" t="s">
        <v>15</v>
      </c>
      <c r="D37" s="15">
        <f t="shared" si="2"/>
        <v>8169936.6211472088</v>
      </c>
      <c r="E37" s="15">
        <v>20950.310481525026</v>
      </c>
      <c r="F37" s="15">
        <v>2331491.654875</v>
      </c>
      <c r="G37" s="15">
        <v>0</v>
      </c>
      <c r="H37" s="15">
        <v>5182167.6546569616</v>
      </c>
      <c r="I37" s="15">
        <v>486261.90061233687</v>
      </c>
      <c r="J37" s="15">
        <v>61074.317161659375</v>
      </c>
      <c r="K37" s="15">
        <v>87990.783359726236</v>
      </c>
    </row>
    <row r="38" spans="1:11" x14ac:dyDescent="0.25">
      <c r="A38" s="4"/>
      <c r="B38" s="4" t="s">
        <v>16</v>
      </c>
      <c r="C38" s="5" t="s">
        <v>17</v>
      </c>
      <c r="D38" s="15">
        <f t="shared" si="2"/>
        <v>23506021.585797749</v>
      </c>
      <c r="E38" s="15">
        <v>2134545.575108151</v>
      </c>
      <c r="F38" s="15">
        <v>6178306.7754479991</v>
      </c>
      <c r="G38" s="15">
        <v>0</v>
      </c>
      <c r="H38" s="15">
        <v>7007566.6149371034</v>
      </c>
      <c r="I38" s="15">
        <v>7700698.4728218149</v>
      </c>
      <c r="J38" s="15">
        <v>0</v>
      </c>
      <c r="K38" s="15">
        <v>484904.14748267882</v>
      </c>
    </row>
    <row r="39" spans="1:11" ht="39" customHeight="1" x14ac:dyDescent="0.25"/>
    <row r="40" spans="1:11" ht="40.5" customHeight="1" x14ac:dyDescent="0.25"/>
    <row r="41" spans="1:11" ht="15.75" customHeight="1" x14ac:dyDescent="0.25"/>
  </sheetData>
  <mergeCells count="32">
    <mergeCell ref="L5:L6"/>
    <mergeCell ref="I4:K4"/>
    <mergeCell ref="A4:H4"/>
    <mergeCell ref="I32:I33"/>
    <mergeCell ref="J32:J33"/>
    <mergeCell ref="K32:K33"/>
    <mergeCell ref="A16:H16"/>
    <mergeCell ref="I16:K16"/>
    <mergeCell ref="A31:H31"/>
    <mergeCell ref="I31:K31"/>
    <mergeCell ref="K5:K6"/>
    <mergeCell ref="I17:I18"/>
    <mergeCell ref="J17:J18"/>
    <mergeCell ref="K17:K18"/>
    <mergeCell ref="E5:G5"/>
    <mergeCell ref="H5:H6"/>
    <mergeCell ref="A17:A18"/>
    <mergeCell ref="I5:I6"/>
    <mergeCell ref="J5:J6"/>
    <mergeCell ref="H32:H33"/>
    <mergeCell ref="A32:A33"/>
    <mergeCell ref="B32:B33"/>
    <mergeCell ref="C32:C33"/>
    <mergeCell ref="D32:D33"/>
    <mergeCell ref="E32:G32"/>
    <mergeCell ref="H17:H18"/>
    <mergeCell ref="A5:A6"/>
    <mergeCell ref="B5:B6"/>
    <mergeCell ref="C5:C6"/>
    <mergeCell ref="D5:D6"/>
    <mergeCell ref="D17:D18"/>
    <mergeCell ref="E17:G17"/>
  </mergeCells>
  <pageMargins left="0.7" right="0.7" top="0.75" bottom="0.75" header="0.3" footer="0.3"/>
  <pageSetup paperSize="9" scale="4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lhb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Hicks (Cardiff and Vale UHB - Finance)</dc:creator>
  <cp:lastModifiedBy>Steve Watkins</cp:lastModifiedBy>
  <cp:lastPrinted>2021-11-23T15:28:30Z</cp:lastPrinted>
  <dcterms:created xsi:type="dcterms:W3CDTF">2021-11-15T16:28:55Z</dcterms:created>
  <dcterms:modified xsi:type="dcterms:W3CDTF">2021-11-23T15:35:05Z</dcterms:modified>
</cp:coreProperties>
</file>