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0\FoI.20.148 Ben Jone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4" i="1" s="1"/>
  <c r="D2" i="1" l="1"/>
  <c r="E2" i="1"/>
  <c r="F2" i="1"/>
  <c r="G2" i="1"/>
  <c r="H2" i="1"/>
  <c r="D3" i="1"/>
  <c r="D4" i="1" s="1"/>
  <c r="D6" i="1" s="1"/>
  <c r="D8" i="1" s="1"/>
  <c r="E3" i="1"/>
  <c r="F3" i="1"/>
  <c r="G3" i="1"/>
  <c r="H3" i="1"/>
  <c r="H4" i="1" s="1"/>
  <c r="C3" i="1"/>
  <c r="C2" i="1"/>
  <c r="H6" i="1" l="1"/>
  <c r="H8" i="1" s="1"/>
  <c r="E4" i="1"/>
  <c r="E6" i="1" s="1"/>
  <c r="E8" i="1" s="1"/>
  <c r="F4" i="1"/>
  <c r="F6" i="1" s="1"/>
  <c r="F8" i="1" s="1"/>
  <c r="C4" i="1"/>
  <c r="C6" i="1" s="1"/>
  <c r="C8" i="1" s="1"/>
  <c r="G4" i="1"/>
  <c r="H16" i="1" l="1"/>
  <c r="G6" i="1"/>
  <c r="G8" i="1" s="1"/>
</calcChain>
</file>

<file path=xl/sharedStrings.xml><?xml version="1.0" encoding="utf-8"?>
<sst xmlns="http://schemas.openxmlformats.org/spreadsheetml/2006/main" count="22" uniqueCount="22">
  <si>
    <t>Dental SIFT</t>
  </si>
  <si>
    <t>2015/16</t>
  </si>
  <si>
    <t>2016/17</t>
  </si>
  <si>
    <t>2017/18</t>
  </si>
  <si>
    <t>2018/19</t>
  </si>
  <si>
    <t>2019/20</t>
  </si>
  <si>
    <t>a</t>
  </si>
  <si>
    <t>b</t>
  </si>
  <si>
    <t>Medical SIFT</t>
  </si>
  <si>
    <t>c</t>
  </si>
  <si>
    <t>Recurring Staff Costs</t>
  </si>
  <si>
    <t>Capital Expenditure Plans</t>
  </si>
  <si>
    <t>Material Costs (non-lab)</t>
  </si>
  <si>
    <t>Laboratory costs</t>
  </si>
  <si>
    <t>2020/21</t>
  </si>
  <si>
    <t>Other Non SIFT Funding</t>
  </si>
  <si>
    <t>TOTAL FUNDING</t>
  </si>
  <si>
    <t>Allocation of total funding - not just SIFT</t>
  </si>
  <si>
    <t>Dental SIFT includes Dental SIFT £11.686 and Other SIFT (PES £0.395 and St Davids £0.425)</t>
  </si>
  <si>
    <t>Unable to allocate SIFT funding due to other sources of funding to run the service</t>
  </si>
  <si>
    <t>Material Costs are other non pay costs, excluding laboratory costs</t>
  </si>
  <si>
    <t>TOTAL SIFT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</si>
</sst>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41" fontId="0" fillId="0" borderId="0" xfId="0" applyNumberFormat="1"/>
    <xf numFmtId="41" fontId="0" fillId="0" borderId="0" xfId="0" applyNumberFormat="1" applyBorder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4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1"/>
  <sheetViews>
    <sheetView tabSelected="1" workbookViewId="0">
      <selection activeCell="E23" sqref="E23"/>
    </sheetView>
  </sheetViews>
  <sheetFormatPr defaultRowHeight="15" x14ac:dyDescent="0.25"/>
  <cols>
    <col min="2" max="2" width="24" bestFit="1" customWidth="1"/>
    <col min="3" max="7" width="11.5703125" bestFit="1" customWidth="1"/>
    <col min="8" max="8" width="11.7109375" bestFit="1" customWidth="1"/>
    <col min="10" max="11" width="11.5703125" bestFit="1" customWidth="1"/>
    <col min="13" max="13" width="11.5703125" bestFit="1" customWidth="1"/>
  </cols>
  <sheetData>
    <row r="1" spans="1:14" x14ac:dyDescent="0.25"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14</v>
      </c>
    </row>
    <row r="2" spans="1:14" x14ac:dyDescent="0.25">
      <c r="A2" t="s">
        <v>6</v>
      </c>
      <c r="B2" t="s">
        <v>0</v>
      </c>
      <c r="C2" s="2">
        <f>11686000+425000+395000</f>
        <v>12506000</v>
      </c>
      <c r="D2" s="2">
        <f t="shared" ref="D2:H2" si="0">11686000+425000+395000</f>
        <v>12506000</v>
      </c>
      <c r="E2" s="2">
        <f t="shared" si="0"/>
        <v>12506000</v>
      </c>
      <c r="F2" s="2">
        <f t="shared" si="0"/>
        <v>12506000</v>
      </c>
      <c r="G2" s="2">
        <f t="shared" si="0"/>
        <v>12506000</v>
      </c>
      <c r="H2" s="2">
        <f t="shared" si="0"/>
        <v>12506000</v>
      </c>
      <c r="J2" s="2"/>
    </row>
    <row r="3" spans="1:14" x14ac:dyDescent="0.25">
      <c r="A3" t="s">
        <v>7</v>
      </c>
      <c r="B3" t="s">
        <v>8</v>
      </c>
      <c r="C3" s="2">
        <f>1003000</f>
        <v>1003000</v>
      </c>
      <c r="D3" s="2">
        <f t="shared" ref="D3:H3" si="1">1003000</f>
        <v>1003000</v>
      </c>
      <c r="E3" s="2">
        <f t="shared" si="1"/>
        <v>1003000</v>
      </c>
      <c r="F3" s="2">
        <f t="shared" si="1"/>
        <v>1003000</v>
      </c>
      <c r="G3" s="2">
        <f t="shared" si="1"/>
        <v>1003000</v>
      </c>
      <c r="H3" s="2">
        <f t="shared" si="1"/>
        <v>1003000</v>
      </c>
      <c r="J3" s="2"/>
    </row>
    <row r="4" spans="1:14" x14ac:dyDescent="0.25">
      <c r="B4" s="6" t="s">
        <v>21</v>
      </c>
      <c r="C4" s="7">
        <f>SUM(C2:C3)</f>
        <v>13509000</v>
      </c>
      <c r="D4" s="7">
        <f t="shared" ref="D4:H4" si="2">SUM(D2:D3)</f>
        <v>13509000</v>
      </c>
      <c r="E4" s="7">
        <f t="shared" si="2"/>
        <v>13509000</v>
      </c>
      <c r="F4" s="7">
        <f t="shared" si="2"/>
        <v>13509000</v>
      </c>
      <c r="G4" s="7">
        <f t="shared" si="2"/>
        <v>13509000</v>
      </c>
      <c r="H4" s="7">
        <f t="shared" si="2"/>
        <v>13509000</v>
      </c>
      <c r="J4" s="2"/>
    </row>
    <row r="5" spans="1:14" x14ac:dyDescent="0.25">
      <c r="C5" s="3"/>
      <c r="D5" s="3"/>
      <c r="E5" s="3"/>
      <c r="F5" s="3"/>
      <c r="G5" s="3"/>
      <c r="H5" s="3"/>
    </row>
    <row r="6" spans="1:14" x14ac:dyDescent="0.25">
      <c r="B6" t="s">
        <v>15</v>
      </c>
      <c r="C6" s="3">
        <f>14602580-C4</f>
        <v>1093580</v>
      </c>
      <c r="D6" s="3">
        <f>15160043-D4</f>
        <v>1651043</v>
      </c>
      <c r="E6" s="3">
        <f>15437625-E4</f>
        <v>1928625</v>
      </c>
      <c r="F6" s="3">
        <f>15328540-F4</f>
        <v>1819540</v>
      </c>
      <c r="G6" s="3">
        <f>16296680-G4</f>
        <v>2787680</v>
      </c>
      <c r="H6" s="3">
        <f>16297912-H4</f>
        <v>2788912</v>
      </c>
    </row>
    <row r="8" spans="1:14" x14ac:dyDescent="0.25">
      <c r="B8" s="6" t="s">
        <v>16</v>
      </c>
      <c r="C8" s="7">
        <f>SUM(C4:C7)</f>
        <v>14602580</v>
      </c>
      <c r="D8" s="7">
        <f t="shared" ref="D8:H8" si="3">SUM(D4:D7)</f>
        <v>15160043</v>
      </c>
      <c r="E8" s="7">
        <f t="shared" si="3"/>
        <v>15437625</v>
      </c>
      <c r="F8" s="7">
        <f t="shared" si="3"/>
        <v>15328540</v>
      </c>
      <c r="G8" s="7">
        <f t="shared" si="3"/>
        <v>16296680</v>
      </c>
      <c r="H8" s="7">
        <f t="shared" si="3"/>
        <v>16297912</v>
      </c>
    </row>
    <row r="11" spans="1:14" x14ac:dyDescent="0.25">
      <c r="A11" t="s">
        <v>9</v>
      </c>
      <c r="B11" t="s">
        <v>17</v>
      </c>
    </row>
    <row r="12" spans="1:14" x14ac:dyDescent="0.25">
      <c r="B12" s="1" t="s">
        <v>10</v>
      </c>
      <c r="H12" s="2">
        <f>14301093-1320388-209131</f>
        <v>12771574</v>
      </c>
      <c r="M12" s="2"/>
      <c r="N12" s="2"/>
    </row>
    <row r="13" spans="1:14" x14ac:dyDescent="0.25">
      <c r="B13" s="1" t="s">
        <v>11</v>
      </c>
      <c r="H13" s="2"/>
    </row>
    <row r="14" spans="1:14" x14ac:dyDescent="0.25">
      <c r="B14" s="1" t="s">
        <v>12</v>
      </c>
      <c r="H14" s="2">
        <f>16297912-H12-H15</f>
        <v>3484887</v>
      </c>
    </row>
    <row r="15" spans="1:14" x14ac:dyDescent="0.25">
      <c r="B15" s="1" t="s">
        <v>13</v>
      </c>
      <c r="H15" s="2">
        <v>41451</v>
      </c>
    </row>
    <row r="16" spans="1:14" x14ac:dyDescent="0.25">
      <c r="H16" s="7">
        <f>SUM(H12:H15)</f>
        <v>16297912</v>
      </c>
    </row>
    <row r="17" spans="2:11" x14ac:dyDescent="0.25">
      <c r="K17" s="2"/>
    </row>
    <row r="18" spans="2:11" x14ac:dyDescent="0.25">
      <c r="K18" s="2"/>
    </row>
    <row r="19" spans="2:11" x14ac:dyDescent="0.25">
      <c r="B19" t="s">
        <v>19</v>
      </c>
    </row>
    <row r="20" spans="2:11" x14ac:dyDescent="0.25">
      <c r="B20" t="s">
        <v>18</v>
      </c>
    </row>
    <row r="21" spans="2:11" x14ac:dyDescent="0.25">
      <c r="B2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Patterson</dc:creator>
  <cp:lastModifiedBy>Ja087480</cp:lastModifiedBy>
  <cp:lastPrinted>2020-10-14T10:05:25Z</cp:lastPrinted>
  <dcterms:created xsi:type="dcterms:W3CDTF">2020-10-14T09:47:41Z</dcterms:created>
  <dcterms:modified xsi:type="dcterms:W3CDTF">2020-11-11T08:57:28Z</dcterms:modified>
</cp:coreProperties>
</file>